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<sst xmlns="http://schemas.openxmlformats.org/spreadsheetml/2006/main" count="51" uniqueCount="42">
  <si>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2024年4-6月渑池县光伏电站财政补贴收益分配表</t>
  </si>
  <si>
    <t>序号</t>
  </si>
  <si>
    <t>乡镇</t>
  </si>
  <si>
    <t>电站</t>
  </si>
  <si>
    <t>户号</t>
  </si>
  <si>
    <t>户名</t>
  </si>
  <si>
    <t>4月</t>
  </si>
  <si>
    <t>5月</t>
  </si>
  <si>
    <t>6月</t>
  </si>
  <si>
    <t>增值税</t>
  </si>
  <si>
    <t>附加税</t>
  </si>
  <si>
    <t>合计</t>
  </si>
  <si>
    <t>2</t>
  </si>
  <si>
    <t>段村</t>
  </si>
  <si>
    <t>中关</t>
  </si>
  <si>
    <t>5166087230</t>
  </si>
  <si>
    <t>渑池县扶贫开发有限公司</t>
  </si>
  <si>
    <t>4</t>
  </si>
  <si>
    <t>洪阳</t>
  </si>
  <si>
    <t>刘村</t>
  </si>
  <si>
    <t>5165920226</t>
  </si>
  <si>
    <t>5</t>
  </si>
  <si>
    <t>柳庄</t>
  </si>
  <si>
    <t>5166041094</t>
  </si>
  <si>
    <t>3</t>
  </si>
  <si>
    <t>南村</t>
  </si>
  <si>
    <t>关底</t>
  </si>
  <si>
    <t>5166092379</t>
  </si>
  <si>
    <t>6</t>
  </si>
  <si>
    <t>坡头</t>
  </si>
  <si>
    <t>5166093431</t>
  </si>
  <si>
    <t>7</t>
  </si>
  <si>
    <t>东观吊</t>
  </si>
  <si>
    <t>5166095062</t>
  </si>
  <si>
    <t>8</t>
  </si>
  <si>
    <t>仁村</t>
  </si>
  <si>
    <t>雪白</t>
  </si>
  <si>
    <t>5165969562</t>
  </si>
  <si>
    <t>1</t>
  </si>
  <si>
    <t>天池</t>
  </si>
  <si>
    <t>藕池</t>
  </si>
  <si>
    <t>5165841606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</si>
</sst>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A1" sqref="$A1:$XFD1048576"/>
    </sheetView>
  </sheetViews>
  <sheetFormatPr defaultColWidth="10" defaultRowHeight="14.25"/>
  <cols>
    <col min="1" max="1" width="3.60833333333333" style="1" customWidth="1"/>
    <col min="2" max="2" width="6.94166666666667" style="5" customWidth="1"/>
    <col min="3" max="3" width="6.94166666666667" style="1" customWidth="1"/>
    <col min="4" max="4" width="11.525" style="1" customWidth="1"/>
    <col min="5" max="5" width="22.4416666666667" style="2" customWidth="1"/>
    <col min="6" max="11" width="12.6666666666667" style="1" customWidth="1"/>
    <col min="12" max="12" width="10.5583333333333" style="1"/>
    <col min="13" max="16378" width="10" style="1"/>
    <col min="16379" max="16384" width="10" style="6"/>
  </cols>
  <sheetData>
    <row r="1" s="1" customFormat="1" ht="29" customHeight="1" spans="1:1637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XEY1" s="6"/>
    </row>
    <row r="2" s="1" customFormat="1" ht="22" customHeight="1" spans="1:5">
      <c r="A2" s="8"/>
      <c r="B2" s="9"/>
      <c r="C2" s="8"/>
      <c r="D2" s="8"/>
      <c r="E2" s="8"/>
    </row>
    <row r="3" s="2" customFormat="1" ht="22" customHeight="1" spans="1:12">
      <c r="A3" s="10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27"/>
    </row>
    <row r="4" s="2" customFormat="1" ht="22" customHeight="1" spans="1:12">
      <c r="A4" s="10" t="s">
        <v>12</v>
      </c>
      <c r="B4" s="15" t="s">
        <v>13</v>
      </c>
      <c r="C4" s="16" t="s">
        <v>14</v>
      </c>
      <c r="D4" s="16" t="s">
        <v>15</v>
      </c>
      <c r="E4" s="17" t="s">
        <v>16</v>
      </c>
      <c r="F4" s="18">
        <v>8639.9</v>
      </c>
      <c r="G4" s="19">
        <v>2340.67</v>
      </c>
      <c r="H4" s="19">
        <v>0</v>
      </c>
      <c r="I4" s="28">
        <f t="shared" ref="I4:I11" si="0">F4/1.13*0.13+G4/1.13*0.13+H4/1.13*0.13</f>
        <v>1263.2514159292</v>
      </c>
      <c r="J4" s="28">
        <f t="shared" ref="J4:J11" si="1">I4*0.1</f>
        <v>126.32514159292</v>
      </c>
      <c r="K4" s="29">
        <f t="shared" ref="K4:K11" si="2">SUM(F4:H4)-I4-J4</f>
        <v>9590.99344247787</v>
      </c>
      <c r="L4" s="14">
        <f>K4</f>
        <v>9590.99344247787</v>
      </c>
    </row>
    <row r="5" s="2" customFormat="1" ht="22" customHeight="1" spans="1:12">
      <c r="A5" s="10" t="s">
        <v>17</v>
      </c>
      <c r="B5" s="15" t="s">
        <v>18</v>
      </c>
      <c r="C5" s="16" t="s">
        <v>19</v>
      </c>
      <c r="D5" s="16" t="s">
        <v>20</v>
      </c>
      <c r="E5" s="10" t="s">
        <v>16</v>
      </c>
      <c r="F5" s="20">
        <v>18296.71</v>
      </c>
      <c r="G5" s="19">
        <v>16735.95</v>
      </c>
      <c r="H5" s="19">
        <v>19832.92</v>
      </c>
      <c r="I5" s="28">
        <f t="shared" si="0"/>
        <v>6311.96938053097</v>
      </c>
      <c r="J5" s="28">
        <f t="shared" si="1"/>
        <v>631.196938053097</v>
      </c>
      <c r="K5" s="29">
        <f t="shared" si="2"/>
        <v>47922.4136814159</v>
      </c>
      <c r="L5" s="14">
        <f>K5+K6</f>
        <v>96604.3806371681</v>
      </c>
    </row>
    <row r="6" s="2" customFormat="1" ht="22" customHeight="1" spans="1:12">
      <c r="A6" s="10" t="s">
        <v>21</v>
      </c>
      <c r="B6" s="15"/>
      <c r="C6" s="16" t="s">
        <v>22</v>
      </c>
      <c r="D6" s="16" t="s">
        <v>23</v>
      </c>
      <c r="E6" s="10" t="s">
        <v>16</v>
      </c>
      <c r="F6" s="20">
        <v>17857.18</v>
      </c>
      <c r="G6" s="19">
        <v>17270.83</v>
      </c>
      <c r="H6" s="19">
        <v>20607.17</v>
      </c>
      <c r="I6" s="28">
        <f t="shared" si="0"/>
        <v>6412.01185840708</v>
      </c>
      <c r="J6" s="28">
        <f t="shared" si="1"/>
        <v>641.201185840708</v>
      </c>
      <c r="K6" s="29">
        <f t="shared" si="2"/>
        <v>48681.9669557522</v>
      </c>
      <c r="L6" s="14"/>
    </row>
    <row r="7" s="2" customFormat="1" ht="22" customHeight="1" spans="1:12">
      <c r="A7" s="10" t="s">
        <v>24</v>
      </c>
      <c r="B7" s="15" t="s">
        <v>25</v>
      </c>
      <c r="C7" s="16" t="s">
        <v>26</v>
      </c>
      <c r="D7" s="16" t="s">
        <v>27</v>
      </c>
      <c r="E7" s="21" t="s">
        <v>16</v>
      </c>
      <c r="F7" s="22">
        <v>15919.68</v>
      </c>
      <c r="G7" s="19">
        <v>16357.32</v>
      </c>
      <c r="H7" s="19">
        <v>18376.97</v>
      </c>
      <c r="I7" s="28">
        <f t="shared" si="0"/>
        <v>5827.4478761062</v>
      </c>
      <c r="J7" s="28">
        <f t="shared" si="1"/>
        <v>582.74478761062</v>
      </c>
      <c r="K7" s="29">
        <f t="shared" si="2"/>
        <v>44243.7773362832</v>
      </c>
      <c r="L7" s="14">
        <f t="shared" ref="L7:L11" si="3">K7</f>
        <v>44243.7773362832</v>
      </c>
    </row>
    <row r="8" s="2" customFormat="1" ht="22" customHeight="1" spans="1:12">
      <c r="A8" s="10" t="s">
        <v>28</v>
      </c>
      <c r="B8" s="15" t="s">
        <v>29</v>
      </c>
      <c r="C8" s="16" t="s">
        <v>29</v>
      </c>
      <c r="D8" s="16" t="s">
        <v>30</v>
      </c>
      <c r="E8" s="23" t="s">
        <v>16</v>
      </c>
      <c r="F8" s="19">
        <v>18664.47</v>
      </c>
      <c r="G8" s="19">
        <v>18711.21</v>
      </c>
      <c r="H8" s="19">
        <v>21566.47</v>
      </c>
      <c r="I8" s="28">
        <f t="shared" si="0"/>
        <v>6780.95530973451</v>
      </c>
      <c r="J8" s="28">
        <f t="shared" si="1"/>
        <v>678.095530973451</v>
      </c>
      <c r="K8" s="29">
        <f t="shared" si="2"/>
        <v>51483.099159292</v>
      </c>
      <c r="L8" s="14">
        <f>K8+K9</f>
        <v>91261.8806548672</v>
      </c>
    </row>
    <row r="9" s="2" customFormat="1" ht="22" customHeight="1" spans="1:12">
      <c r="A9" s="10" t="s">
        <v>31</v>
      </c>
      <c r="B9" s="15"/>
      <c r="C9" s="16" t="s">
        <v>32</v>
      </c>
      <c r="D9" s="16" t="s">
        <v>33</v>
      </c>
      <c r="E9" s="23" t="s">
        <v>16</v>
      </c>
      <c r="F9" s="19">
        <v>14284.33</v>
      </c>
      <c r="G9" s="19">
        <v>14463.73</v>
      </c>
      <c r="H9" s="19">
        <v>16794.01</v>
      </c>
      <c r="I9" s="28">
        <f t="shared" si="0"/>
        <v>5239.35318584071</v>
      </c>
      <c r="J9" s="28">
        <f t="shared" si="1"/>
        <v>523.935318584071</v>
      </c>
      <c r="K9" s="29">
        <f t="shared" si="2"/>
        <v>39778.7814955752</v>
      </c>
      <c r="L9" s="14"/>
    </row>
    <row r="10" s="2" customFormat="1" ht="22" customHeight="1" spans="1:12">
      <c r="A10" s="10" t="s">
        <v>34</v>
      </c>
      <c r="B10" s="15" t="s">
        <v>35</v>
      </c>
      <c r="C10" s="16" t="s">
        <v>36</v>
      </c>
      <c r="D10" s="16" t="s">
        <v>37</v>
      </c>
      <c r="E10" s="17" t="s">
        <v>16</v>
      </c>
      <c r="F10" s="19">
        <v>18965.2</v>
      </c>
      <c r="G10" s="19">
        <v>19308.89</v>
      </c>
      <c r="H10" s="19">
        <v>22091.92</v>
      </c>
      <c r="I10" s="28">
        <f t="shared" si="0"/>
        <v>6944.76221238938</v>
      </c>
      <c r="J10" s="28">
        <f t="shared" si="1"/>
        <v>694.476221238938</v>
      </c>
      <c r="K10" s="29">
        <f t="shared" si="2"/>
        <v>52726.7715663717</v>
      </c>
      <c r="L10" s="14">
        <f t="shared" si="3"/>
        <v>52726.7715663717</v>
      </c>
    </row>
    <row r="11" s="2" customFormat="1" ht="22" customHeight="1" spans="1:12">
      <c r="A11" s="24" t="s">
        <v>38</v>
      </c>
      <c r="B11" s="15" t="s">
        <v>39</v>
      </c>
      <c r="C11" s="25" t="s">
        <v>40</v>
      </c>
      <c r="D11" s="25" t="s">
        <v>41</v>
      </c>
      <c r="E11" s="24" t="s">
        <v>16</v>
      </c>
      <c r="F11" s="22">
        <v>10622.72</v>
      </c>
      <c r="G11" s="19">
        <v>10237.02</v>
      </c>
      <c r="H11" s="19">
        <v>11779.84</v>
      </c>
      <c r="I11" s="28">
        <f t="shared" si="0"/>
        <v>3754.99592920354</v>
      </c>
      <c r="J11" s="28">
        <f t="shared" si="1"/>
        <v>375.499592920354</v>
      </c>
      <c r="K11" s="29">
        <f t="shared" si="2"/>
        <v>28509.0844778761</v>
      </c>
      <c r="L11" s="14">
        <f t="shared" si="3"/>
        <v>28509.0844778761</v>
      </c>
    </row>
    <row r="12" s="2" customFormat="1" ht="22" customHeight="1" spans="1:12">
      <c r="A12" s="26" t="s">
        <v>11</v>
      </c>
      <c r="B12" s="26"/>
      <c r="C12" s="26"/>
      <c r="D12" s="26"/>
      <c r="E12" s="26"/>
      <c r="F12" s="14">
        <f t="shared" ref="F12:K12" si="4">SUM(F4:F11)</f>
        <v>123250.19</v>
      </c>
      <c r="G12" s="14">
        <f t="shared" si="4"/>
        <v>115425.62</v>
      </c>
      <c r="H12" s="14">
        <f t="shared" si="4"/>
        <v>131049.3</v>
      </c>
      <c r="I12" s="29">
        <f t="shared" si="4"/>
        <v>42534.7471681416</v>
      </c>
      <c r="J12" s="29">
        <f t="shared" si="4"/>
        <v>4253.47471681416</v>
      </c>
      <c r="K12" s="29">
        <f t="shared" si="4"/>
        <v>322936.888115044</v>
      </c>
      <c r="L12" s="30"/>
    </row>
    <row r="13" s="3" customFormat="1" spans="1:16384">
      <c r="A13" s="1"/>
      <c r="B13" s="5"/>
      <c r="C13" s="1"/>
      <c r="D13" s="1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XEY13" s="6"/>
      <c r="XEZ13" s="6"/>
      <c r="XFA13" s="6"/>
      <c r="XFB13" s="6"/>
      <c r="XFC13" s="6"/>
      <c r="XFD13" s="6"/>
    </row>
    <row r="14" s="3" customFormat="1" spans="1:16384">
      <c r="A14" s="1"/>
      <c r="B14" s="5"/>
      <c r="C14" s="1"/>
      <c r="D14" s="1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XEY14" s="6"/>
      <c r="XEZ14" s="6"/>
      <c r="XFA14" s="6"/>
      <c r="XFB14" s="6"/>
      <c r="XFC14" s="6"/>
      <c r="XFD14" s="6"/>
    </row>
    <row r="15" s="3" customFormat="1" spans="1:16384">
      <c r="A15" s="1"/>
      <c r="B15" s="5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XEY15" s="6"/>
      <c r="XEZ15" s="6"/>
      <c r="XFA15" s="6"/>
      <c r="XFB15" s="6"/>
      <c r="XFC15" s="6"/>
      <c r="XFD15" s="6"/>
    </row>
    <row r="16" s="4" customFormat="1" spans="1:16384">
      <c r="A16" s="1"/>
      <c r="B16" s="5"/>
      <c r="C16" s="1"/>
      <c r="D16" s="1"/>
      <c r="E16" s="2"/>
      <c r="F16" s="1"/>
      <c r="G16" s="1"/>
      <c r="H16" s="1"/>
      <c r="I16" s="1"/>
      <c r="J16" s="1"/>
      <c r="K16" s="1"/>
      <c r="N16" s="1"/>
      <c r="O16" s="1"/>
      <c r="XEY16" s="6"/>
      <c r="XEZ16" s="6"/>
      <c r="XFA16" s="6"/>
      <c r="XFB16" s="6"/>
      <c r="XFC16" s="6"/>
      <c r="XFD16" s="6"/>
    </row>
    <row r="17" s="4" customFormat="1" spans="1:16384">
      <c r="A17" s="1"/>
      <c r="B17" s="5"/>
      <c r="C17" s="1"/>
      <c r="D17" s="1"/>
      <c r="E17" s="2"/>
      <c r="F17" s="1"/>
      <c r="G17" s="1"/>
      <c r="H17" s="1"/>
      <c r="I17" s="1"/>
      <c r="J17" s="1"/>
      <c r="K17" s="1"/>
      <c r="N17" s="1"/>
      <c r="O17" s="1"/>
      <c r="XEY17" s="6"/>
      <c r="XEZ17" s="6"/>
      <c r="XFA17" s="6"/>
      <c r="XFB17" s="6"/>
      <c r="XFC17" s="6"/>
      <c r="XFD17" s="6"/>
    </row>
    <row r="18" s="4" customFormat="1" spans="1:16384">
      <c r="A18" s="1"/>
      <c r="B18" s="5"/>
      <c r="C18" s="1"/>
      <c r="D18" s="1"/>
      <c r="E18" s="2"/>
      <c r="F18" s="1"/>
      <c r="G18" s="1"/>
      <c r="H18" s="1"/>
      <c r="I18" s="1"/>
      <c r="J18" s="1"/>
      <c r="K18" s="1"/>
      <c r="N18" s="1"/>
      <c r="O18" s="1"/>
      <c r="XEY18" s="6"/>
      <c r="XEZ18" s="6"/>
      <c r="XFA18" s="6"/>
      <c r="XFB18" s="6"/>
      <c r="XFC18" s="6"/>
      <c r="XFD18" s="6"/>
    </row>
    <row r="19" s="4" customFormat="1" spans="1:16384">
      <c r="A19" s="1"/>
      <c r="B19" s="5"/>
      <c r="C19" s="1"/>
      <c r="D19" s="1"/>
      <c r="E19" s="2"/>
      <c r="F19" s="1"/>
      <c r="G19" s="1"/>
      <c r="H19" s="1"/>
      <c r="I19" s="1"/>
      <c r="J19" s="1"/>
      <c r="K19" s="1"/>
      <c r="N19" s="1"/>
      <c r="O19" s="1"/>
      <c r="XEY19" s="6"/>
      <c r="XEZ19" s="6"/>
      <c r="XFA19" s="6"/>
      <c r="XFB19" s="6"/>
      <c r="XFC19" s="6"/>
      <c r="XFD19" s="6"/>
    </row>
    <row r="20" s="4" customFormat="1" spans="1:16384">
      <c r="A20" s="1"/>
      <c r="B20" s="5"/>
      <c r="C20" s="1"/>
      <c r="D20" s="1"/>
      <c r="E20" s="2"/>
      <c r="F20" s="1"/>
      <c r="G20" s="1"/>
      <c r="H20" s="1"/>
      <c r="I20" s="1"/>
      <c r="J20" s="1"/>
      <c r="K20" s="1"/>
      <c r="N20" s="1"/>
      <c r="O20" s="1"/>
      <c r="XEY20" s="6"/>
      <c r="XEZ20" s="6"/>
      <c r="XFA20" s="6"/>
      <c r="XFB20" s="6"/>
      <c r="XFC20" s="6"/>
      <c r="XFD20" s="6"/>
    </row>
    <row r="21" s="4" customFormat="1" spans="1:16384">
      <c r="A21" s="1"/>
      <c r="B21" s="5"/>
      <c r="C21" s="1"/>
      <c r="D21" s="1"/>
      <c r="E21" s="2"/>
      <c r="F21" s="1"/>
      <c r="G21" s="1"/>
      <c r="H21" s="1"/>
      <c r="I21" s="1"/>
      <c r="J21" s="1"/>
      <c r="K21" s="1"/>
      <c r="N21" s="1"/>
      <c r="O21" s="1"/>
      <c r="XEY21" s="6"/>
      <c r="XEZ21" s="6"/>
      <c r="XFA21" s="6"/>
      <c r="XFB21" s="6"/>
      <c r="XFC21" s="6"/>
      <c r="XFD21" s="6"/>
    </row>
    <row r="22" s="4" customFormat="1" spans="1:16384">
      <c r="A22" s="1"/>
      <c r="B22" s="5"/>
      <c r="C22" s="1"/>
      <c r="D22" s="1"/>
      <c r="E22" s="2"/>
      <c r="F22" s="1"/>
      <c r="G22" s="1"/>
      <c r="H22" s="1"/>
      <c r="I22" s="1"/>
      <c r="J22" s="1"/>
      <c r="K22" s="1"/>
      <c r="N22" s="1"/>
      <c r="O22" s="1"/>
      <c r="XEY22" s="6"/>
      <c r="XEZ22" s="6"/>
      <c r="XFA22" s="6"/>
      <c r="XFB22" s="6"/>
      <c r="XFC22" s="6"/>
      <c r="XFD22" s="6"/>
    </row>
    <row r="23" s="4" customFormat="1" spans="1:16384">
      <c r="A23" s="1"/>
      <c r="B23" s="5"/>
      <c r="C23" s="1"/>
      <c r="D23" s="1"/>
      <c r="E23" s="2"/>
      <c r="F23" s="1"/>
      <c r="G23" s="1"/>
      <c r="H23" s="1"/>
      <c r="I23" s="1"/>
      <c r="J23" s="1"/>
      <c r="K23" s="1"/>
      <c r="N23" s="1"/>
      <c r="O23" s="1"/>
      <c r="XEY23" s="6"/>
      <c r="XEZ23" s="6"/>
      <c r="XFA23" s="6"/>
      <c r="XFB23" s="6"/>
      <c r="XFC23" s="6"/>
      <c r="XFD23" s="6"/>
    </row>
    <row r="24" s="4" customFormat="1" spans="1:16384">
      <c r="A24" s="1"/>
      <c r="B24" s="5"/>
      <c r="C24" s="1"/>
      <c r="D24" s="1"/>
      <c r="E24" s="2"/>
      <c r="F24" s="1"/>
      <c r="G24" s="1"/>
      <c r="H24" s="1"/>
      <c r="I24" s="1"/>
      <c r="J24" s="1"/>
      <c r="K24" s="1"/>
      <c r="N24" s="1"/>
      <c r="O24" s="1"/>
      <c r="XEY24" s="6"/>
      <c r="XEZ24" s="6"/>
      <c r="XFA24" s="6"/>
      <c r="XFB24" s="6"/>
      <c r="XFC24" s="6"/>
      <c r="XFD24" s="6"/>
    </row>
  </sheetData>
  <mergeCells count="6">
    <mergeCell ref="A1:K1"/>
    <mergeCell ref="A2:E2"/>
    <mergeCell ref="B5:B6"/>
    <mergeCell ref="B8:B9"/>
    <mergeCell ref="L5:L6"/>
    <mergeCell ref="L8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Aya</cp:lastModifiedBy>
  <dcterms:created xsi:type="dcterms:W3CDTF">2024-07-15T09:07:20Z</dcterms:created>
  <dcterms:modified xsi:type="dcterms:W3CDTF">2024-07-15T09:07:35Z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6002E4DAFC0046E3A2E7CD945CDDD3F0_11</vt:lpwstr>
  </property>
  <property fmtid="{D5CDD505-2E9C-101B-9397-08002B2CF9AE}" pid="3" name="KSOProductBuildVer">
    <vt:lpwstr>2052-12.1.0.17147</vt:lpwstr>
  </property>
</Properties>
</file>